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györgyi\györgyi munkái\2. rendeletek\2025\"/>
    </mc:Choice>
  </mc:AlternateContent>
  <xr:revisionPtr revIDLastSave="0" documentId="13_ncr:1_{5F6F1CAD-52B2-45B8-A930-57CACE5488B3}" xr6:coauthVersionLast="47" xr6:coauthVersionMax="47" xr10:uidLastSave="{00000000-0000-0000-0000-000000000000}"/>
  <bookViews>
    <workbookView xWindow="-120" yWindow="-120" windowWidth="25440" windowHeight="15270" xr2:uid="{58BE8732-557B-461B-81ED-887F28AEEDA5}"/>
  </bookViews>
  <sheets>
    <sheet name="Javaslathoz" sheetId="2" r:id="rId1"/>
  </sheets>
  <definedNames>
    <definedName name="_xlnm.Print_Area" localSheetId="0">Javaslathoz!$D$2:$K$34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2" l="1"/>
  <c r="K28" i="2"/>
  <c r="J28" i="2"/>
  <c r="I28" i="2"/>
  <c r="H28" i="2"/>
  <c r="G28" i="2"/>
  <c r="K32" i="2"/>
  <c r="J32" i="2"/>
  <c r="I32" i="2"/>
  <c r="H32" i="2"/>
  <c r="G32" i="2"/>
  <c r="K31" i="2"/>
  <c r="J31" i="2"/>
  <c r="I31" i="2"/>
  <c r="H31" i="2"/>
  <c r="G31" i="2"/>
  <c r="K11" i="2"/>
  <c r="J11" i="2"/>
  <c r="I11" i="2"/>
  <c r="H11" i="2"/>
  <c r="G11" i="2"/>
  <c r="K16" i="2"/>
  <c r="J16" i="2"/>
  <c r="I16" i="2"/>
  <c r="H16" i="2"/>
  <c r="K15" i="2"/>
  <c r="J15" i="2"/>
  <c r="H15" i="2"/>
  <c r="J14" i="2" l="1"/>
  <c r="K14" i="2"/>
  <c r="G14" i="2"/>
  <c r="H14" i="2"/>
  <c r="I14" i="2"/>
  <c r="G15" i="2"/>
  <c r="G16" i="2"/>
</calcChain>
</file>

<file path=xl/sharedStrings.xml><?xml version="1.0" encoding="utf-8"?>
<sst xmlns="http://schemas.openxmlformats.org/spreadsheetml/2006/main" count="38" uniqueCount="31">
  <si>
    <t>400 Ft+Áfa</t>
  </si>
  <si>
    <t>Éves</t>
  </si>
  <si>
    <t>25000 Ft+Áfa</t>
  </si>
  <si>
    <t>21000 Ft+Áfa</t>
  </si>
  <si>
    <t>20000 Ft+Áfa</t>
  </si>
  <si>
    <t>Havi</t>
  </si>
  <si>
    <t>4000Ft+Áfa</t>
  </si>
  <si>
    <t>3500 Ft+Áfa</t>
  </si>
  <si>
    <t>3200 Ft+Áfa</t>
  </si>
  <si>
    <t>alkalmanként Ft/t</t>
  </si>
  <si>
    <t>7,5 - 12,5 t</t>
  </si>
  <si>
    <t>12,5 - 17,5 t</t>
  </si>
  <si>
    <t>17,5 t &lt;</t>
  </si>
  <si>
    <t>havi Ft/t</t>
  </si>
  <si>
    <t>éves Ft/t</t>
  </si>
  <si>
    <t>Építkezés 800 Ft/m2+Áfa</t>
  </si>
  <si>
    <t xml:space="preserve"> </t>
  </si>
  <si>
    <t>Építkezés esetén a jogerős használatba-vételi engedély, vagy egyszerű bejelentéshez kötött lakóépület építése esetén a megvalósításról szóló hatósági bizonyítvány kiadásáig, de legfeljebb 3 évre szóló behajtási engedély díja: 800 Ft/m2+áfa ( m2=A megépítendő épület építési engedélyében foglalt hasznos alapterület )</t>
  </si>
  <si>
    <t>2022-ig behajtási díjak</t>
  </si>
  <si>
    <t>Építendő ház m2 példák 2022-es díjjal számolva</t>
  </si>
  <si>
    <t>Példák (tonna) 2022-es díjjal számolva</t>
  </si>
  <si>
    <t>Építkezés esetén a jogerős használatba-vételi engedély, vagy egyszerű bejelentéshez kötött lakóépület építése esetén a megvalósításról szóló hatósági bizonyítvány kiadásáig, de legfeljebb 3 évre szóló behajtási engedély díja: 2400 Ft/m2+áfa ( m2=A megépítendő épület építési engedélyében foglalt hasznos alapterület )</t>
  </si>
  <si>
    <t>Példák (tonna) javasolt díjjal számolva</t>
  </si>
  <si>
    <t>Javaslat 2025 behajtási díjak</t>
  </si>
  <si>
    <t>Építendő ház m2 példák 2025 javaslat szerint</t>
  </si>
  <si>
    <t>Alkalmanként</t>
  </si>
  <si>
    <t>Változtatható tételek</t>
  </si>
  <si>
    <t>alkalmankénti Ft+ÁFA /tonna</t>
  </si>
  <si>
    <t>éves Ft+ÁFA /tonna</t>
  </si>
  <si>
    <t xml:space="preserve">Alkalmankénti </t>
  </si>
  <si>
    <t>Építkezés  Ft+ÁFA/m2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</si>
</sst>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7" x14ac:knownFonts="1">
    <font>
      <sz val="11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4"/>
      <name val="Times New Roman"/>
      <family val="1"/>
      <charset val="238"/>
    </font>
    <font>
      <b/>
      <sz val="22"/>
      <color theme="1"/>
      <name val="Times New Roman"/>
      <family val="1"/>
      <charset val="238"/>
    </font>
    <font>
      <sz val="2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3" borderId="1" xfId="0" applyFont="1" applyFill="1" applyBorder="1"/>
    <xf numFmtId="164" fontId="1" fillId="3" borderId="1" xfId="0" applyNumberFormat="1" applyFont="1" applyFill="1" applyBorder="1"/>
    <xf numFmtId="164" fontId="1" fillId="2" borderId="1" xfId="0" applyNumberFormat="1" applyFont="1" applyFill="1" applyBorder="1"/>
    <xf numFmtId="0" fontId="3" fillId="3" borderId="1" xfId="0" applyFont="1" applyFill="1" applyBorder="1"/>
    <xf numFmtId="0" fontId="1" fillId="3" borderId="0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3" fillId="3" borderId="7" xfId="0" applyFont="1" applyFill="1" applyBorder="1"/>
    <xf numFmtId="164" fontId="1" fillId="3" borderId="8" xfId="0" applyNumberFormat="1" applyFont="1" applyFill="1" applyBorder="1"/>
    <xf numFmtId="0" fontId="3" fillId="3" borderId="9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1" fillId="0" borderId="0" xfId="0" applyFont="1" applyFill="1"/>
    <xf numFmtId="0" fontId="1" fillId="0" borderId="0" xfId="0" applyFont="1" applyFill="1" applyBorder="1"/>
    <xf numFmtId="164" fontId="1" fillId="0" borderId="0" xfId="0" applyNumberFormat="1" applyFont="1" applyFill="1" applyBorder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/>
    <xf numFmtId="0" fontId="3" fillId="2" borderId="1" xfId="0" applyFont="1" applyFill="1" applyBorder="1"/>
    <xf numFmtId="0" fontId="3" fillId="2" borderId="7" xfId="0" applyFont="1" applyFill="1" applyBorder="1"/>
    <xf numFmtId="164" fontId="1" fillId="2" borderId="8" xfId="0" applyNumberFormat="1" applyFont="1" applyFill="1" applyBorder="1"/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164" fontId="1" fillId="3" borderId="3" xfId="0" applyNumberFormat="1" applyFont="1" applyFill="1" applyBorder="1" applyAlignment="1">
      <alignment horizontal="center"/>
    </xf>
    <xf numFmtId="164" fontId="1" fillId="3" borderId="12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wrapText="1"/>
    </xf>
    <xf numFmtId="0" fontId="3" fillId="2" borderId="5" xfId="0" applyFont="1" applyFill="1" applyBorder="1"/>
    <xf numFmtId="0" fontId="3" fillId="2" borderId="6" xfId="0" applyFont="1" applyFill="1" applyBorder="1"/>
    <xf numFmtId="0" fontId="1" fillId="2" borderId="13" xfId="0" applyFont="1" applyFill="1" applyBorder="1"/>
    <xf numFmtId="164" fontId="1" fillId="2" borderId="14" xfId="0" applyNumberFormat="1" applyFont="1" applyFill="1" applyBorder="1"/>
    <xf numFmtId="164" fontId="1" fillId="2" borderId="15" xfId="0" applyNumberFormat="1" applyFont="1" applyFill="1" applyBorder="1"/>
    <xf numFmtId="0" fontId="3" fillId="3" borderId="4" xfId="0" applyFont="1" applyFill="1" applyBorder="1" applyAlignment="1">
      <alignment wrapText="1"/>
    </xf>
    <xf numFmtId="0" fontId="3" fillId="3" borderId="5" xfId="0" applyFont="1" applyFill="1" applyBorder="1"/>
    <xf numFmtId="0" fontId="3" fillId="3" borderId="6" xfId="0" applyFont="1" applyFill="1" applyBorder="1"/>
    <xf numFmtId="0" fontId="1" fillId="3" borderId="13" xfId="0" applyFont="1" applyFill="1" applyBorder="1"/>
    <xf numFmtId="164" fontId="1" fillId="3" borderId="14" xfId="0" applyNumberFormat="1" applyFont="1" applyFill="1" applyBorder="1"/>
    <xf numFmtId="164" fontId="1" fillId="3" borderId="15" xfId="0" applyNumberFormat="1" applyFont="1" applyFill="1" applyBorder="1"/>
    <xf numFmtId="0" fontId="4" fillId="4" borderId="1" xfId="0" applyFont="1" applyFill="1" applyBorder="1"/>
    <xf numFmtId="0" fontId="1" fillId="4" borderId="1" xfId="0" applyNumberFormat="1" applyFont="1" applyFill="1" applyBorder="1"/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" xfId="0" applyFont="1" applyFill="1" applyBorder="1"/>
    <xf numFmtId="0" fontId="5" fillId="2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3" fillId="0" borderId="17" xfId="0" applyFont="1" applyFill="1" applyBorder="1" applyAlignment="1">
      <alignment horizontal="center" wrapText="1"/>
    </xf>
    <xf numFmtId="0" fontId="1" fillId="0" borderId="16" xfId="0" applyFont="1" applyBorder="1"/>
    <xf numFmtId="0" fontId="1" fillId="0" borderId="0" xfId="0" applyFont="1" applyBorder="1"/>
    <xf numFmtId="0" fontId="1" fillId="0" borderId="17" xfId="0" applyFont="1" applyBorder="1"/>
    <xf numFmtId="0" fontId="4" fillId="4" borderId="8" xfId="0" applyFont="1" applyFill="1" applyBorder="1"/>
    <xf numFmtId="164" fontId="1" fillId="0" borderId="0" xfId="0" applyNumberFormat="1" applyFont="1" applyBorder="1"/>
    <xf numFmtId="164" fontId="1" fillId="0" borderId="17" xfId="0" applyNumberFormat="1" applyFont="1" applyBorder="1"/>
    <xf numFmtId="0" fontId="1" fillId="4" borderId="13" xfId="0" applyFont="1" applyFill="1" applyBorder="1"/>
    <xf numFmtId="0" fontId="1" fillId="0" borderId="18" xfId="0" applyFont="1" applyBorder="1"/>
    <xf numFmtId="0" fontId="1" fillId="0" borderId="19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5B1FD-5D51-4AE8-9759-1ED5644D2A7B}">
  <sheetPr>
    <pageSetUpPr fitToPage="1"/>
  </sheetPr>
  <dimension ref="D1:P35"/>
  <sheetViews>
    <sheetView tabSelected="1" zoomScale="60" zoomScaleNormal="60" workbookViewId="0">
      <selection activeCell="C30" sqref="C30"/>
    </sheetView>
  </sheetViews>
  <sheetFormatPr defaultRowHeight="18.75" x14ac:dyDescent="0.3"/>
  <cols>
    <col min="1" max="2" width="9.140625" style="1"/>
    <col min="3" max="3" width="13.85546875" style="1" bestFit="1" customWidth="1"/>
    <col min="4" max="5" width="9.140625" style="1"/>
    <col min="6" max="6" width="43.42578125" style="1" customWidth="1"/>
    <col min="7" max="7" width="25.140625" style="1" customWidth="1"/>
    <col min="8" max="8" width="25" style="1" customWidth="1"/>
    <col min="9" max="9" width="26.7109375" style="1" customWidth="1"/>
    <col min="10" max="10" width="19.7109375" style="1" customWidth="1"/>
    <col min="11" max="11" width="19.28515625" style="1" customWidth="1"/>
    <col min="12" max="16384" width="9.140625" style="1"/>
  </cols>
  <sheetData>
    <row r="1" spans="4:11" ht="19.5" thickBot="1" x14ac:dyDescent="0.35"/>
    <row r="2" spans="4:11" ht="27.75" x14ac:dyDescent="0.4">
      <c r="F2" s="58" t="s">
        <v>18</v>
      </c>
      <c r="G2" s="59"/>
      <c r="H2" s="59"/>
      <c r="I2" s="59"/>
      <c r="J2" s="59"/>
      <c r="K2" s="60"/>
    </row>
    <row r="3" spans="4:11" x14ac:dyDescent="0.3">
      <c r="F3" s="7"/>
      <c r="G3" s="5" t="s">
        <v>10</v>
      </c>
      <c r="H3" s="5" t="s">
        <v>11</v>
      </c>
      <c r="I3" s="30" t="s">
        <v>12</v>
      </c>
      <c r="J3" s="31"/>
      <c r="K3" s="32"/>
    </row>
    <row r="4" spans="4:11" x14ac:dyDescent="0.3">
      <c r="F4" s="9" t="s">
        <v>9</v>
      </c>
      <c r="G4" s="2" t="s">
        <v>0</v>
      </c>
      <c r="H4" s="2" t="s">
        <v>0</v>
      </c>
      <c r="I4" s="33" t="s">
        <v>0</v>
      </c>
      <c r="J4" s="34"/>
      <c r="K4" s="35"/>
    </row>
    <row r="5" spans="4:11" x14ac:dyDescent="0.3">
      <c r="F5" s="9" t="s">
        <v>13</v>
      </c>
      <c r="G5" s="3" t="s">
        <v>6</v>
      </c>
      <c r="H5" s="3" t="s">
        <v>7</v>
      </c>
      <c r="I5" s="36" t="s">
        <v>8</v>
      </c>
      <c r="J5" s="37"/>
      <c r="K5" s="38"/>
    </row>
    <row r="6" spans="4:11" x14ac:dyDescent="0.3">
      <c r="F6" s="9" t="s">
        <v>14</v>
      </c>
      <c r="G6" s="2" t="s">
        <v>2</v>
      </c>
      <c r="H6" s="2" t="s">
        <v>3</v>
      </c>
      <c r="I6" s="33" t="s">
        <v>4</v>
      </c>
      <c r="J6" s="34"/>
      <c r="K6" s="35"/>
    </row>
    <row r="7" spans="4:11" ht="55.5" customHeight="1" thickBot="1" x14ac:dyDescent="0.35">
      <c r="F7" s="11" t="s">
        <v>17</v>
      </c>
      <c r="G7" s="12"/>
      <c r="H7" s="12"/>
      <c r="I7" s="12"/>
      <c r="J7" s="12"/>
      <c r="K7" s="13"/>
    </row>
    <row r="8" spans="4:11" ht="18.75" customHeight="1" thickBot="1" x14ac:dyDescent="0.35">
      <c r="F8" s="61"/>
      <c r="G8" s="14"/>
      <c r="H8" s="14"/>
      <c r="I8" s="14"/>
      <c r="J8" s="14"/>
      <c r="K8" s="62"/>
    </row>
    <row r="9" spans="4:11" ht="37.5" x14ac:dyDescent="0.3">
      <c r="F9" s="45" t="s">
        <v>19</v>
      </c>
      <c r="G9" s="46">
        <v>120</v>
      </c>
      <c r="H9" s="46">
        <v>200</v>
      </c>
      <c r="I9" s="46">
        <v>300</v>
      </c>
      <c r="J9" s="46">
        <v>400</v>
      </c>
      <c r="K9" s="47">
        <v>500</v>
      </c>
    </row>
    <row r="10" spans="4:11" x14ac:dyDescent="0.3">
      <c r="D10" s="16"/>
      <c r="F10" s="7" t="s">
        <v>15</v>
      </c>
      <c r="G10" s="6"/>
      <c r="H10" s="2"/>
      <c r="I10" s="2"/>
      <c r="J10" s="2"/>
      <c r="K10" s="8"/>
    </row>
    <row r="11" spans="4:11" ht="19.5" thickBot="1" x14ac:dyDescent="0.35">
      <c r="F11" s="48"/>
      <c r="G11" s="49">
        <f>G9*800*1.27</f>
        <v>121920</v>
      </c>
      <c r="H11" s="49">
        <f>H9*800*1.27</f>
        <v>203200</v>
      </c>
      <c r="I11" s="49">
        <f>I9*800*1.27</f>
        <v>304800</v>
      </c>
      <c r="J11" s="49">
        <f>J9*800*1.27</f>
        <v>406400</v>
      </c>
      <c r="K11" s="50">
        <f>K9*800*1.27</f>
        <v>508000</v>
      </c>
    </row>
    <row r="12" spans="4:11" ht="19.5" thickBot="1" x14ac:dyDescent="0.35">
      <c r="D12" s="1">
        <v>7.5</v>
      </c>
      <c r="F12" s="63" t="s">
        <v>16</v>
      </c>
      <c r="G12" s="64"/>
      <c r="H12" s="64"/>
      <c r="I12" s="64"/>
      <c r="J12" s="64"/>
      <c r="K12" s="65"/>
    </row>
    <row r="13" spans="4:11" ht="37.5" x14ac:dyDescent="0.3">
      <c r="F13" s="45" t="s">
        <v>20</v>
      </c>
      <c r="G13" s="46">
        <v>12.5</v>
      </c>
      <c r="H13" s="46">
        <v>17.5</v>
      </c>
      <c r="I13" s="46">
        <v>18</v>
      </c>
      <c r="J13" s="46">
        <v>24</v>
      </c>
      <c r="K13" s="47">
        <v>32</v>
      </c>
    </row>
    <row r="14" spans="4:11" x14ac:dyDescent="0.3">
      <c r="F14" s="7" t="s">
        <v>25</v>
      </c>
      <c r="G14" s="3">
        <f>(G13-D12)*400*1.27</f>
        <v>2540</v>
      </c>
      <c r="H14" s="3">
        <f>(H13-D12)*400*1.27</f>
        <v>5080</v>
      </c>
      <c r="I14" s="3">
        <f>(I13-D12)*400*1.27</f>
        <v>5334</v>
      </c>
      <c r="J14" s="3">
        <f>(J13-D12)*400*1.27</f>
        <v>8382</v>
      </c>
      <c r="K14" s="10">
        <f>(K13-D12)*400*1.27</f>
        <v>12446</v>
      </c>
    </row>
    <row r="15" spans="4:11" x14ac:dyDescent="0.3">
      <c r="F15" s="7" t="s">
        <v>5</v>
      </c>
      <c r="G15" s="3">
        <f>(G13-D12)*4000*1.27</f>
        <v>25400</v>
      </c>
      <c r="H15" s="3">
        <f>(H13-D12)*3500*1.27</f>
        <v>44450</v>
      </c>
      <c r="I15" s="3">
        <f>(I13-D12)*3200*1.27</f>
        <v>42672</v>
      </c>
      <c r="J15" s="3">
        <f>(J13-D12)*3200*1.27</f>
        <v>67056</v>
      </c>
      <c r="K15" s="10">
        <f>(K13-D12)*3200*1.27</f>
        <v>99568</v>
      </c>
    </row>
    <row r="16" spans="4:11" ht="19.5" thickBot="1" x14ac:dyDescent="0.35">
      <c r="F16" s="48" t="s">
        <v>1</v>
      </c>
      <c r="G16" s="49">
        <f>(G13-D12)*25000*1.27</f>
        <v>158750</v>
      </c>
      <c r="H16" s="49">
        <f>(H13-D12)*21000*1.27</f>
        <v>266700</v>
      </c>
      <c r="I16" s="49">
        <f>(I13-D12)*20000*1.27</f>
        <v>266700</v>
      </c>
      <c r="J16" s="49">
        <f>(J13-D12)*20000*1.27</f>
        <v>419100</v>
      </c>
      <c r="K16" s="50">
        <f>(K13-D12)*20000*1.27</f>
        <v>622300</v>
      </c>
    </row>
    <row r="17" spans="4:16" x14ac:dyDescent="0.3">
      <c r="F17" s="16"/>
      <c r="G17" s="17"/>
      <c r="H17" s="17"/>
      <c r="I17" s="17"/>
      <c r="J17" s="17"/>
      <c r="K17" s="17"/>
    </row>
    <row r="18" spans="4:16" x14ac:dyDescent="0.3">
      <c r="F18" s="16"/>
      <c r="G18" s="17"/>
      <c r="H18" s="17"/>
      <c r="I18" s="17"/>
      <c r="J18" s="17"/>
      <c r="K18" s="17"/>
    </row>
    <row r="19" spans="4:16" ht="19.5" thickBot="1" x14ac:dyDescent="0.35">
      <c r="F19" s="16"/>
      <c r="G19" s="17"/>
      <c r="H19" s="17"/>
      <c r="I19" s="17"/>
      <c r="J19" s="17"/>
      <c r="K19" s="17"/>
    </row>
    <row r="20" spans="4:16" ht="27" x14ac:dyDescent="0.35">
      <c r="F20" s="57" t="s">
        <v>23</v>
      </c>
      <c r="G20" s="18"/>
      <c r="H20" s="18"/>
      <c r="I20" s="18"/>
      <c r="J20" s="18"/>
      <c r="K20" s="19"/>
    </row>
    <row r="21" spans="4:16" x14ac:dyDescent="0.3">
      <c r="F21" s="20"/>
      <c r="G21" s="21" t="s">
        <v>10</v>
      </c>
      <c r="H21" s="21" t="s">
        <v>11</v>
      </c>
      <c r="I21" s="27" t="s">
        <v>12</v>
      </c>
      <c r="J21" s="28"/>
      <c r="K21" s="29"/>
    </row>
    <row r="22" spans="4:16" x14ac:dyDescent="0.3">
      <c r="F22" s="22" t="s">
        <v>27</v>
      </c>
      <c r="G22" s="52">
        <v>500</v>
      </c>
      <c r="H22" s="52">
        <v>500</v>
      </c>
      <c r="I22" s="53">
        <v>500</v>
      </c>
      <c r="J22" s="54"/>
      <c r="K22" s="55"/>
    </row>
    <row r="23" spans="4:16" x14ac:dyDescent="0.3">
      <c r="F23" s="22" t="s">
        <v>28</v>
      </c>
      <c r="G23" s="56">
        <v>60000</v>
      </c>
      <c r="H23" s="56">
        <v>70000</v>
      </c>
      <c r="I23" s="53">
        <v>80000</v>
      </c>
      <c r="J23" s="54"/>
      <c r="K23" s="55"/>
      <c r="P23" s="1" t="s">
        <v>16</v>
      </c>
    </row>
    <row r="24" spans="4:16" ht="64.5" customHeight="1" thickBot="1" x14ac:dyDescent="0.35">
      <c r="F24" s="24" t="s">
        <v>21</v>
      </c>
      <c r="G24" s="25"/>
      <c r="H24" s="25"/>
      <c r="I24" s="25"/>
      <c r="J24" s="25"/>
      <c r="K24" s="26"/>
    </row>
    <row r="25" spans="4:16" ht="19.5" thickBot="1" x14ac:dyDescent="0.35">
      <c r="F25" s="63"/>
      <c r="G25" s="64"/>
      <c r="H25" s="64"/>
      <c r="I25" s="64"/>
      <c r="J25" s="64"/>
      <c r="K25" s="65"/>
    </row>
    <row r="26" spans="4:16" ht="37.5" x14ac:dyDescent="0.3">
      <c r="F26" s="39" t="s">
        <v>24</v>
      </c>
      <c r="G26" s="40">
        <v>120</v>
      </c>
      <c r="H26" s="40">
        <v>200</v>
      </c>
      <c r="I26" s="40">
        <v>300</v>
      </c>
      <c r="J26" s="40">
        <v>400</v>
      </c>
      <c r="K26" s="41">
        <v>500</v>
      </c>
    </row>
    <row r="27" spans="4:16" x14ac:dyDescent="0.3">
      <c r="D27" s="16"/>
      <c r="F27" s="20" t="s">
        <v>30</v>
      </c>
      <c r="G27" s="51">
        <v>2400</v>
      </c>
      <c r="H27" s="51">
        <v>2400</v>
      </c>
      <c r="I27" s="51">
        <v>2400</v>
      </c>
      <c r="J27" s="51">
        <v>2400</v>
      </c>
      <c r="K27" s="66">
        <v>2400</v>
      </c>
    </row>
    <row r="28" spans="4:16" ht="19.5" thickBot="1" x14ac:dyDescent="0.35">
      <c r="F28" s="42"/>
      <c r="G28" s="43">
        <f>G26*G27*1.27</f>
        <v>365760</v>
      </c>
      <c r="H28" s="43">
        <f>H26*H27*1.27</f>
        <v>609600</v>
      </c>
      <c r="I28" s="43">
        <f>I26*I27*1.27</f>
        <v>914400</v>
      </c>
      <c r="J28" s="43">
        <f>J26*J27*1.27</f>
        <v>1219200</v>
      </c>
      <c r="K28" s="44">
        <f>K26*K27*1.27</f>
        <v>1524000</v>
      </c>
    </row>
    <row r="29" spans="4:16" ht="19.5" thickBot="1" x14ac:dyDescent="0.35">
      <c r="F29" s="63"/>
      <c r="G29" s="64"/>
      <c r="H29" s="64"/>
      <c r="I29" s="64"/>
      <c r="J29" s="64"/>
      <c r="K29" s="65"/>
    </row>
    <row r="30" spans="4:16" ht="38.25" customHeight="1" x14ac:dyDescent="0.3">
      <c r="D30" s="1">
        <v>7.5</v>
      </c>
      <c r="F30" s="39" t="s">
        <v>22</v>
      </c>
      <c r="G30" s="40">
        <v>12.5</v>
      </c>
      <c r="H30" s="40">
        <v>17.5</v>
      </c>
      <c r="I30" s="40">
        <v>18</v>
      </c>
      <c r="J30" s="40">
        <v>24</v>
      </c>
      <c r="K30" s="41">
        <v>32</v>
      </c>
    </row>
    <row r="31" spans="4:16" x14ac:dyDescent="0.3">
      <c r="D31" s="16"/>
      <c r="F31" s="20" t="s">
        <v>29</v>
      </c>
      <c r="G31" s="4">
        <f>(G30-D30)*G22*1.27</f>
        <v>3175</v>
      </c>
      <c r="H31" s="4">
        <f>(H30-D30)*H22*1.27</f>
        <v>6350</v>
      </c>
      <c r="I31" s="4">
        <f>(I30-D30)*I22*1.27</f>
        <v>6667.5</v>
      </c>
      <c r="J31" s="4">
        <f>(J30-D30)*I22*1.27</f>
        <v>10477.5</v>
      </c>
      <c r="K31" s="23">
        <f>(K30-D30)*I22*1.27</f>
        <v>15557.5</v>
      </c>
    </row>
    <row r="32" spans="4:16" ht="19.5" thickBot="1" x14ac:dyDescent="0.35">
      <c r="D32" s="16"/>
      <c r="F32" s="42" t="s">
        <v>1</v>
      </c>
      <c r="G32" s="43">
        <f>(G30-D30)*G23*1.27</f>
        <v>381000</v>
      </c>
      <c r="H32" s="43">
        <f>(H30-D30)*H23*1.27</f>
        <v>889000</v>
      </c>
      <c r="I32" s="43">
        <f>(I30-D30)*I23*1.27</f>
        <v>1066800</v>
      </c>
      <c r="J32" s="43">
        <f>(J30-D30)*I23*1.27</f>
        <v>1676400</v>
      </c>
      <c r="K32" s="44">
        <f>(K30-D30)*I23*1.27</f>
        <v>2489200</v>
      </c>
    </row>
    <row r="33" spans="4:11" x14ac:dyDescent="0.3">
      <c r="D33" s="16"/>
      <c r="F33" s="63"/>
      <c r="G33" s="67"/>
      <c r="H33" s="67"/>
      <c r="I33" s="67"/>
      <c r="J33" s="67"/>
      <c r="K33" s="68"/>
    </row>
    <row r="34" spans="4:11" ht="19.5" thickBot="1" x14ac:dyDescent="0.35">
      <c r="D34" s="16"/>
      <c r="F34" s="69" t="s">
        <v>26</v>
      </c>
      <c r="G34" s="70"/>
      <c r="H34" s="70"/>
      <c r="I34" s="70"/>
      <c r="J34" s="70"/>
      <c r="K34" s="71"/>
    </row>
    <row r="35" spans="4:11" x14ac:dyDescent="0.3">
      <c r="D35" s="15"/>
    </row>
  </sheetData>
  <mergeCells count="11">
    <mergeCell ref="F24:K24"/>
    <mergeCell ref="I21:K21"/>
    <mergeCell ref="I22:K22"/>
    <mergeCell ref="I23:K23"/>
    <mergeCell ref="I3:K3"/>
    <mergeCell ref="I4:K4"/>
    <mergeCell ref="I5:K5"/>
    <mergeCell ref="I6:K6"/>
    <mergeCell ref="F7:K7"/>
    <mergeCell ref="F2:K2"/>
    <mergeCell ref="F20:K20"/>
  </mergeCells>
  <phoneticPr fontId="2" type="noConversion"/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Javaslathoz</vt:lpstr>
      <vt:lpstr>Javaslathoz!Nyomtatási_terület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Műszak</dc:creator>
  <cp:lastModifiedBy>Felhasználó</cp:lastModifiedBy>
  <cp:lastPrinted>2025-02-14T11:50:31Z</cp:lastPrinted>
  <dcterms:created xsi:type="dcterms:W3CDTF">2021-06-29T13:11:02Z</dcterms:created>
  <dcterms:modified xsi:type="dcterms:W3CDTF">2025-02-14T11:56:40Z</dcterms:modified>
</cp:coreProperties>
</file>